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9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27" i="1" s="1"/>
  <c r="D40" i="1"/>
  <c r="C40" i="1"/>
  <c r="H39" i="1"/>
  <c r="F39" i="1"/>
  <c r="G39" i="1" s="1"/>
  <c r="F38" i="1"/>
  <c r="H38" i="1" s="1"/>
  <c r="E31" i="1"/>
  <c r="D31" i="1"/>
  <c r="F30" i="1"/>
  <c r="C29" i="1"/>
  <c r="F29" i="1" s="1"/>
  <c r="F28" i="1"/>
  <c r="F26" i="1"/>
  <c r="F25" i="1"/>
  <c r="G24" i="1"/>
  <c r="G31" i="1" s="1"/>
  <c r="F24" i="1"/>
  <c r="G14" i="1"/>
  <c r="F14" i="1"/>
  <c r="G12" i="1"/>
  <c r="C31" i="1" l="1"/>
  <c r="G10" i="1" s="1"/>
  <c r="F27" i="1"/>
  <c r="F31" i="1"/>
  <c r="F40" i="1"/>
  <c r="F12" i="1"/>
  <c r="G38" i="1"/>
  <c r="G40" i="1" s="1"/>
  <c r="F42" i="1" l="1"/>
  <c r="H40" i="1"/>
  <c r="F10" i="1"/>
  <c r="G17" i="1"/>
  <c r="K14" i="1" l="1"/>
  <c r="L14" i="1" s="1"/>
  <c r="K12" i="1"/>
  <c r="L12" i="1" s="1"/>
  <c r="K10" i="1"/>
  <c r="L10" i="1" s="1"/>
  <c r="H19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<sst xmlns="http://schemas.openxmlformats.org/spreadsheetml/2006/main" count="85" uniqueCount="74">
  <si>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</si>
  <si>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</si>
  <si>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</si>
  <si>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SEPTEMBER 2017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</si>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</sst>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-48465.89</v>
      </c>
      <c r="G10" s="17">
        <f>C31</f>
        <v>-48465.89</v>
      </c>
      <c r="H10" s="18">
        <v>0</v>
      </c>
      <c r="K10" s="19">
        <f>F10/G17</f>
        <v>-3.8191285065287482E-2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1315613.7499999998</v>
      </c>
      <c r="G12" s="17">
        <f>E31</f>
        <v>1315613.7499999998</v>
      </c>
      <c r="H12" s="18">
        <v>1.111E-2</v>
      </c>
      <c r="K12" s="19">
        <f>G12/G17</f>
        <v>1.0367080798900392</v>
      </c>
      <c r="L12" s="21">
        <f>K12*H12</f>
        <v>1.1517826767578336E-2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1882.2320000000673</v>
      </c>
      <c r="G14" s="17">
        <f>+D31</f>
        <v>1882.2320000000673</v>
      </c>
      <c r="H14" s="18">
        <v>1.111E-2</v>
      </c>
      <c r="K14" s="19">
        <f>F14/G17</f>
        <v>1.4832051752481747E-3</v>
      </c>
      <c r="L14" s="21">
        <f>K14*H14</f>
        <v>1.647840949700722E-5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1269030.0919999999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1.1534305177075344E-2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-52605.97</v>
      </c>
      <c r="D24" s="34">
        <v>1882.2320000000673</v>
      </c>
      <c r="E24" s="35">
        <v>1315613.7499999998</v>
      </c>
      <c r="F24" s="35">
        <f>SUM(C24:E24)</f>
        <v>1264890.0119999999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-5359.92</v>
      </c>
      <c r="D27" s="36"/>
      <c r="E27" s="35"/>
      <c r="F27" s="35">
        <f t="shared" si="0"/>
        <v>-5359.92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>
        <f>D40</f>
        <v>9500</v>
      </c>
      <c r="D29" s="36"/>
      <c r="E29" s="35"/>
      <c r="F29" s="35">
        <f t="shared" si="0"/>
        <v>9500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-48465.89</v>
      </c>
      <c r="D31" s="44">
        <f>SUM(D24:D30)</f>
        <v>1882.2320000000673</v>
      </c>
      <c r="E31" s="44">
        <f>SUM(E24:E30)</f>
        <v>1315613.7499999998</v>
      </c>
      <c r="F31" s="44">
        <f>SUM(F24:F30)</f>
        <v>1269030.0919999999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1051819.02</v>
      </c>
      <c r="D38" s="35">
        <v>9500</v>
      </c>
      <c r="E38" s="34">
        <v>1161.08</v>
      </c>
      <c r="F38" s="35">
        <f>SUM(C38+D38-E38)</f>
        <v>1060157.94</v>
      </c>
      <c r="G38" s="35">
        <f>F38-C38</f>
        <v>8338.9199999999255</v>
      </c>
      <c r="H38" s="19">
        <f>-((F38-C38)/C38)</f>
        <v>-7.9280939414842731E-3</v>
      </c>
      <c r="L38" s="35"/>
    </row>
    <row r="39" spans="1:13" ht="12" thickBot="1" x14ac:dyDescent="0.25">
      <c r="A39" s="4" t="s">
        <v>59</v>
      </c>
      <c r="C39" s="35">
        <v>213070.99000000002</v>
      </c>
      <c r="D39" s="35">
        <v>0</v>
      </c>
      <c r="E39" s="34">
        <v>4198.84</v>
      </c>
      <c r="F39" s="35">
        <f>SUM(C39+D39-E39)</f>
        <v>208872.15000000002</v>
      </c>
      <c r="G39" s="35">
        <f>F39-C39</f>
        <v>-4198.8399999999965</v>
      </c>
      <c r="H39" s="19">
        <f>-((F39-C39)/C39)</f>
        <v>1.9706296009606921E-2</v>
      </c>
      <c r="L39" s="35"/>
    </row>
    <row r="40" spans="1:13" ht="12" thickBot="1" x14ac:dyDescent="0.25">
      <c r="A40" s="4" t="s">
        <v>4</v>
      </c>
      <c r="C40" s="47">
        <f>SUM(C38:C39)</f>
        <v>1264890.01</v>
      </c>
      <c r="D40" s="47">
        <f>SUM(D38:D39)</f>
        <v>9500</v>
      </c>
      <c r="E40" s="47">
        <f>SUM(E38:E39)</f>
        <v>5359.92</v>
      </c>
      <c r="F40" s="47">
        <f>ROUND(SUM(F38:F39),2)</f>
        <v>1269030.0900000001</v>
      </c>
      <c r="G40" s="47">
        <f>ROUND(SUM(G38:G39),2)</f>
        <v>4140.08</v>
      </c>
      <c r="H40" s="48">
        <f>-((F40-C40)/C40)</f>
        <v>-3.2730751031863035E-3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1269030.0900000001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2018-05-09T23:25:41Z</dcterms:created>
  <dcterms:modified xsi:type="dcterms:W3CDTF">2018-05-09T23:26:43Z</dcterms:modified>
</cp:coreProperties>
</file>