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28800" windowHeight="12630"/>
  </bookViews>
  <sheets>
    <sheet name="7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E39" i="1"/>
  <c r="F39" i="1" s="1"/>
  <c r="E38" i="1"/>
  <c r="E40" i="1" s="1"/>
  <c r="C27" i="1" s="1"/>
  <c r="E31" i="1"/>
  <c r="G12" i="1" s="1"/>
  <c r="F12" i="1" s="1"/>
  <c r="D31" i="1"/>
  <c r="G14" i="1" s="1"/>
  <c r="F14" i="1" s="1"/>
  <c r="F30" i="1"/>
  <c r="F29" i="1"/>
  <c r="F28" i="1"/>
  <c r="G26" i="1"/>
  <c r="G31" i="1" s="1"/>
  <c r="F26" i="1"/>
  <c r="F25" i="1"/>
  <c r="F24" i="1"/>
  <c r="H19" i="1"/>
  <c r="F31" i="1" l="1"/>
  <c r="H39" i="1"/>
  <c r="G39" i="1"/>
  <c r="C31" i="1"/>
  <c r="G10" i="1" s="1"/>
  <c r="F27" i="1"/>
  <c r="F38" i="1"/>
  <c r="F40" i="1" l="1"/>
  <c r="H38" i="1"/>
  <c r="G38" i="1"/>
  <c r="G40" i="1" s="1"/>
  <c r="G17" i="1"/>
  <c r="F10" i="1"/>
  <c r="K10" i="1" s="1"/>
  <c r="L10" i="1" s="1"/>
  <c r="H40" i="1" l="1"/>
  <c r="F42" i="1"/>
  <c r="K14" i="1"/>
  <c r="L14" i="1" s="1"/>
  <c r="K12" i="1"/>
  <c r="L12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<sst xmlns="http://schemas.openxmlformats.org/spreadsheetml/2006/main" count="85" uniqueCount="74">
  <si>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</si>
  <si>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</si>
  <si>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</si>
  <si>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JULY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</si>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</sst>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O20" sqref="O20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-136656.09</v>
      </c>
      <c r="G10" s="17">
        <f>C31</f>
        <v>-136656.09</v>
      </c>
      <c r="H10" s="18">
        <v>0</v>
      </c>
      <c r="K10" s="19">
        <f>F10/G17</f>
        <v>-0.11391258736112171</v>
      </c>
      <c r="L10" s="20">
        <f>K10*H10</f>
        <v>0</v>
      </c>
    </row>
    <row r="11" spans="1:12" x14ac:dyDescent="0.2">
      <c r="A11" s="4" t="s">
        <v>21</v>
      </c>
      <c r="D11" s="15"/>
      <c r="E11" s="15"/>
      <c r="F11" s="21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1334404.4799999997</v>
      </c>
      <c r="G12" s="17">
        <f>E31</f>
        <v>1334404.4799999997</v>
      </c>
      <c r="H12" s="18">
        <v>1.9439999999999999E-2</v>
      </c>
      <c r="K12" s="19">
        <f>F12/G17</f>
        <v>1.1123212064904839</v>
      </c>
      <c r="L12" s="22">
        <f>K12*H12</f>
        <v>2.1623524254175006E-2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1909.1120000000672</v>
      </c>
      <c r="G14" s="17">
        <f>+D31</f>
        <v>1909.1120000000672</v>
      </c>
      <c r="H14" s="18">
        <v>1.9439999999999999E-2</v>
      </c>
      <c r="K14" s="23">
        <f>F14/G17</f>
        <v>1.5913808706379162E-3</v>
      </c>
      <c r="L14" s="24">
        <f>K14*H14</f>
        <v>3.093644412520109E-5</v>
      </c>
    </row>
    <row r="15" spans="1:12" ht="12" thickBot="1" x14ac:dyDescent="0.25">
      <c r="A15" s="25" t="s">
        <v>25</v>
      </c>
      <c r="B15" s="26"/>
      <c r="C15" s="27"/>
      <c r="D15" s="28"/>
      <c r="E15" s="28"/>
      <c r="F15" s="25" t="s">
        <v>26</v>
      </c>
      <c r="G15" s="27"/>
      <c r="H15" s="27"/>
    </row>
    <row r="16" spans="1:12" x14ac:dyDescent="0.2">
      <c r="A16" s="29"/>
      <c r="B16" s="30"/>
      <c r="D16" s="31"/>
      <c r="E16" s="31"/>
    </row>
    <row r="17" spans="1:9" ht="12" thickBot="1" x14ac:dyDescent="0.25">
      <c r="A17" s="4"/>
      <c r="D17" s="32"/>
      <c r="E17" s="10" t="s">
        <v>27</v>
      </c>
      <c r="G17" s="33">
        <f>SUM(G10:G16)</f>
        <v>1199657.5019999996</v>
      </c>
    </row>
    <row r="18" spans="1:9" ht="12" thickTop="1" x14ac:dyDescent="0.2">
      <c r="A18" s="4"/>
      <c r="D18" s="32"/>
      <c r="E18" s="10"/>
    </row>
    <row r="19" spans="1:9" x14ac:dyDescent="0.2">
      <c r="A19" s="4"/>
      <c r="B19" s="10"/>
      <c r="D19" s="32"/>
      <c r="E19" s="3" t="s">
        <v>28</v>
      </c>
      <c r="H19" s="34">
        <f>SUM(H12:H14)/2</f>
        <v>1.9439999999999999E-2</v>
      </c>
    </row>
    <row r="20" spans="1:9" x14ac:dyDescent="0.2">
      <c r="A20" s="4"/>
      <c r="B20" s="10"/>
      <c r="C20" s="32"/>
      <c r="D20" s="35"/>
      <c r="E20" s="3"/>
      <c r="I20" s="36"/>
    </row>
    <row r="21" spans="1:9" x14ac:dyDescent="0.2">
      <c r="A21" s="4"/>
      <c r="B21" s="10"/>
      <c r="C21" s="32"/>
      <c r="D21" s="35"/>
      <c r="E21" s="3"/>
    </row>
    <row r="22" spans="1:9" x14ac:dyDescent="0.2">
      <c r="G22" s="15" t="s">
        <v>29</v>
      </c>
    </row>
    <row r="23" spans="1:9" ht="12" thickBot="1" x14ac:dyDescent="0.25">
      <c r="A23" s="25"/>
      <c r="B23" s="27"/>
      <c r="C23" s="25" t="s">
        <v>30</v>
      </c>
      <c r="D23" s="25" t="s">
        <v>31</v>
      </c>
      <c r="E23" s="25" t="s">
        <v>32</v>
      </c>
      <c r="F23" s="25" t="s">
        <v>33</v>
      </c>
      <c r="G23" s="25" t="s">
        <v>34</v>
      </c>
    </row>
    <row r="24" spans="1:9" x14ac:dyDescent="0.2">
      <c r="A24" s="4" t="s">
        <v>35</v>
      </c>
      <c r="C24" s="37">
        <v>-123875.84</v>
      </c>
      <c r="D24" s="37">
        <v>1900.0920000000672</v>
      </c>
      <c r="E24" s="38">
        <v>1328102.5299999998</v>
      </c>
      <c r="F24" s="38">
        <f>SUM(C24:E24)</f>
        <v>1206126.7819999999</v>
      </c>
      <c r="G24" s="37"/>
    </row>
    <row r="25" spans="1:9" x14ac:dyDescent="0.2">
      <c r="A25" s="4" t="s">
        <v>36</v>
      </c>
      <c r="C25" s="38"/>
      <c r="D25" s="39"/>
      <c r="E25" s="38"/>
      <c r="F25" s="38">
        <f t="shared" ref="F25:F30" si="0">SUM(C25:E25)</f>
        <v>0</v>
      </c>
      <c r="G25" s="40"/>
    </row>
    <row r="26" spans="1:9" x14ac:dyDescent="0.2">
      <c r="A26" s="4" t="s">
        <v>37</v>
      </c>
      <c r="C26" s="41"/>
      <c r="D26" s="42">
        <v>9.02</v>
      </c>
      <c r="E26" s="38">
        <v>6301.95</v>
      </c>
      <c r="F26" s="38">
        <f t="shared" si="0"/>
        <v>6310.97</v>
      </c>
      <c r="G26" s="38">
        <f>9.02+6301.95</f>
        <v>6310.97</v>
      </c>
      <c r="I26" s="38"/>
    </row>
    <row r="27" spans="1:9" x14ac:dyDescent="0.2">
      <c r="A27" s="4" t="s">
        <v>38</v>
      </c>
      <c r="C27" s="37">
        <f>-E40</f>
        <v>-12780.25</v>
      </c>
      <c r="D27" s="39"/>
      <c r="E27" s="38"/>
      <c r="F27" s="38">
        <f t="shared" si="0"/>
        <v>-12780.25</v>
      </c>
      <c r="G27" s="40"/>
      <c r="I27" s="38"/>
    </row>
    <row r="28" spans="1:9" x14ac:dyDescent="0.2">
      <c r="A28" s="4" t="s">
        <v>39</v>
      </c>
      <c r="C28" s="39"/>
      <c r="D28" s="39"/>
      <c r="E28" s="38"/>
      <c r="F28" s="38">
        <f t="shared" si="0"/>
        <v>0</v>
      </c>
      <c r="G28" s="40"/>
    </row>
    <row r="29" spans="1:9" x14ac:dyDescent="0.2">
      <c r="A29" s="4" t="s">
        <v>40</v>
      </c>
      <c r="C29" s="39"/>
      <c r="D29" s="39"/>
      <c r="E29" s="38"/>
      <c r="F29" s="38">
        <f t="shared" si="0"/>
        <v>0</v>
      </c>
      <c r="G29" s="40"/>
    </row>
    <row r="30" spans="1:9" ht="12" thickBot="1" x14ac:dyDescent="0.25">
      <c r="A30" s="30" t="s">
        <v>41</v>
      </c>
      <c r="B30" s="29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4" t="s">
        <v>42</v>
      </c>
      <c r="C31" s="46">
        <f>SUM(C24:C30)</f>
        <v>-136656.09</v>
      </c>
      <c r="D31" s="47">
        <f>SUM(D24:D30)</f>
        <v>1909.1120000000672</v>
      </c>
      <c r="E31" s="47">
        <f>SUM(E24:E30)</f>
        <v>1334404.4799999997</v>
      </c>
      <c r="F31" s="47">
        <f>SUM(F24:F30)</f>
        <v>1199657.5019999999</v>
      </c>
      <c r="G31" s="46">
        <f>SUM(G24:G30)</f>
        <v>6310.97</v>
      </c>
    </row>
    <row r="32" spans="1:9" ht="12" thickTop="1" x14ac:dyDescent="0.2">
      <c r="C32" s="38"/>
      <c r="E32" s="38"/>
      <c r="F32" s="38"/>
    </row>
    <row r="33" spans="1:13" x14ac:dyDescent="0.2">
      <c r="A33" s="10" t="s">
        <v>43</v>
      </c>
      <c r="D33" s="38"/>
      <c r="F33" s="41"/>
    </row>
    <row r="34" spans="1:13" x14ac:dyDescent="0.2">
      <c r="A34" s="10"/>
      <c r="D34" s="38"/>
      <c r="F34" s="41"/>
      <c r="H34" s="15" t="s">
        <v>44</v>
      </c>
    </row>
    <row r="35" spans="1:13" x14ac:dyDescent="0.2">
      <c r="G35" s="15" t="s">
        <v>45</v>
      </c>
      <c r="H35" s="15" t="s">
        <v>46</v>
      </c>
      <c r="M35" s="38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8"/>
    </row>
    <row r="37" spans="1:13" ht="12" thickBot="1" x14ac:dyDescent="0.25">
      <c r="A37" s="48" t="s">
        <v>51</v>
      </c>
      <c r="B37" s="27"/>
      <c r="C37" s="25" t="s">
        <v>52</v>
      </c>
      <c r="D37" s="25" t="s">
        <v>53</v>
      </c>
      <c r="E37" s="49" t="s">
        <v>54</v>
      </c>
      <c r="F37" s="25" t="s">
        <v>55</v>
      </c>
      <c r="G37" s="25" t="s">
        <v>56</v>
      </c>
      <c r="H37" s="25" t="s">
        <v>57</v>
      </c>
      <c r="K37" s="37"/>
      <c r="L37" s="38"/>
    </row>
    <row r="38" spans="1:13" x14ac:dyDescent="0.2">
      <c r="A38" s="4" t="s">
        <v>58</v>
      </c>
      <c r="C38" s="38">
        <v>1054950.5000000002</v>
      </c>
      <c r="D38" s="38">
        <v>5519.95</v>
      </c>
      <c r="E38" s="37">
        <f>1037.02-429.23</f>
        <v>607.79</v>
      </c>
      <c r="F38" s="38">
        <f>SUM(C38+D38-E38)</f>
        <v>1059862.6600000001</v>
      </c>
      <c r="G38" s="38">
        <f>F38-C38</f>
        <v>4912.1599999999162</v>
      </c>
      <c r="H38" s="19">
        <f>-((F38-C38)/C38)</f>
        <v>-4.6562943000642357E-3</v>
      </c>
      <c r="L38" s="38"/>
    </row>
    <row r="39" spans="1:13" ht="12" thickBot="1" x14ac:dyDescent="0.25">
      <c r="A39" s="4" t="s">
        <v>59</v>
      </c>
      <c r="C39" s="38">
        <v>151176.28000000003</v>
      </c>
      <c r="D39" s="38">
        <v>791.02</v>
      </c>
      <c r="E39" s="37">
        <f>14855.12-2682.66</f>
        <v>12172.460000000001</v>
      </c>
      <c r="F39" s="38">
        <f>SUM(C39+D39-E39)</f>
        <v>139794.84000000003</v>
      </c>
      <c r="G39" s="38">
        <f>F39-C39</f>
        <v>-11381.440000000002</v>
      </c>
      <c r="H39" s="19">
        <f>-((F39-C39)/C39)</f>
        <v>7.5285884796212746E-2</v>
      </c>
      <c r="L39" s="38"/>
    </row>
    <row r="40" spans="1:13" ht="12" thickBot="1" x14ac:dyDescent="0.25">
      <c r="A40" s="4" t="s">
        <v>4</v>
      </c>
      <c r="C40" s="50">
        <f>SUM(C38:C39)</f>
        <v>1206126.7800000003</v>
      </c>
      <c r="D40" s="50">
        <f>SUM(D38:D39)</f>
        <v>6310.9699999999993</v>
      </c>
      <c r="E40" s="50">
        <f>SUM(E38:E39)</f>
        <v>12780.25</v>
      </c>
      <c r="F40" s="50">
        <f>ROUND(SUM(F38:F39),2)</f>
        <v>1199657.5</v>
      </c>
      <c r="G40" s="50">
        <f>ROUND(SUM(G38:G39),2)</f>
        <v>-6469.28</v>
      </c>
      <c r="H40" s="51">
        <f>-((F40-C40)/C40)</f>
        <v>5.363681585778453E-3</v>
      </c>
    </row>
    <row r="41" spans="1:13" ht="12" thickTop="1" x14ac:dyDescent="0.2">
      <c r="C41" s="37"/>
      <c r="D41" s="2" t="s">
        <v>4</v>
      </c>
      <c r="F41" s="37"/>
    </row>
    <row r="42" spans="1:13" ht="12" thickBot="1" x14ac:dyDescent="0.25">
      <c r="C42" s="37"/>
      <c r="D42" s="2" t="s">
        <v>60</v>
      </c>
      <c r="F42" s="47">
        <f>ROUND(F40+F41,2)</f>
        <v>1199657.5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52"/>
    </row>
    <row r="49" spans="1:8" x14ac:dyDescent="0.2">
      <c r="A49" s="3"/>
      <c r="E49" s="52"/>
    </row>
    <row r="50" spans="1:8" x14ac:dyDescent="0.2">
      <c r="A50" s="3"/>
      <c r="B50" s="2" t="s">
        <v>65</v>
      </c>
      <c r="E50" s="53"/>
    </row>
    <row r="51" spans="1:8" x14ac:dyDescent="0.2">
      <c r="A51" s="3"/>
      <c r="B51" s="2" t="s">
        <v>66</v>
      </c>
      <c r="E51" s="53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9"/>
      <c r="H60" s="29"/>
    </row>
    <row r="61" spans="1:8" x14ac:dyDescent="0.2">
      <c r="A61" s="4"/>
      <c r="C61" s="29"/>
      <c r="D61" s="29"/>
    </row>
    <row r="62" spans="1:8" ht="12" thickBot="1" x14ac:dyDescent="0.25">
      <c r="A62" s="4"/>
      <c r="C62" s="29"/>
      <c r="D62" s="29"/>
      <c r="F62" s="27"/>
      <c r="G62" s="27"/>
    </row>
    <row r="63" spans="1:8" x14ac:dyDescent="0.2">
      <c r="B63" s="29"/>
      <c r="C63" s="29"/>
      <c r="D63" s="29"/>
      <c r="E63" s="54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2018-10-09T00:55:13Z</dcterms:created>
  <dcterms:modified xsi:type="dcterms:W3CDTF">2018-10-09T00:57:21Z</dcterms:modified>
</cp:coreProperties>
</file>