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Treasurer Report FY18-19\"/>
    </mc:Choice>
  </mc:AlternateContent>
  <bookViews>
    <workbookView xWindow="0" yWindow="0" windowWidth="28800" windowHeight="11730"/>
  </bookViews>
  <sheets>
    <sheet name="05-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C24" i="1" s="1"/>
  <c r="D37" i="1"/>
  <c r="C37" i="1"/>
  <c r="F36" i="1"/>
  <c r="G36" i="1" s="1"/>
  <c r="F35" i="1"/>
  <c r="H35" i="1" s="1"/>
  <c r="G28" i="1"/>
  <c r="E28" i="1"/>
  <c r="D28" i="1"/>
  <c r="F27" i="1"/>
  <c r="F26" i="1"/>
  <c r="F25" i="1"/>
  <c r="G23" i="1"/>
  <c r="F23" i="1"/>
  <c r="F22" i="1"/>
  <c r="F21" i="1"/>
  <c r="H17" i="1"/>
  <c r="G12" i="1"/>
  <c r="F12" i="1" s="1"/>
  <c r="G10" i="1"/>
  <c r="F10" i="1"/>
  <c r="C28" i="1" l="1"/>
  <c r="G8" i="1" s="1"/>
  <c r="F24" i="1"/>
  <c r="F28" i="1" s="1"/>
  <c r="H36" i="1"/>
  <c r="G35" i="1"/>
  <c r="G37" i="1" s="1"/>
  <c r="F37" i="1"/>
  <c r="F39" i="1" l="1"/>
  <c r="H37" i="1"/>
  <c r="F8" i="1"/>
  <c r="G15" i="1"/>
  <c r="K12" i="1" l="1"/>
  <c r="L12" i="1" s="1"/>
  <c r="K10" i="1"/>
  <c r="L10" i="1" s="1"/>
  <c r="K8" i="1"/>
  <c r="L8" i="1" s="1"/>
</calcChain>
</file>

<file path=xl/sharedStrings.xml><?xml version="1.0" encoding="utf-8"?>
<sst xmlns="http://schemas.openxmlformats.org/spreadsheetml/2006/main" count="86" uniqueCount="75">
  <si>
    <t>RANCHO PALOS VERDES IMPROVEMENT AUTHORITY</t>
  </si>
  <si>
    <t>RDA and CITY OF RANCHO PALOS VERDES</t>
  </si>
  <si>
    <t>MONTHLY TREASURER REPORT</t>
  </si>
  <si>
    <t>MAY 2019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</si>
  <si>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</si>
  <si>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</si>
  <si>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</si>
  <si>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</si>
  <si>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</si>
  <si>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</si>
  <si>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</si>
  <si>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</si>
  <si>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</si>
  <si>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</si>
  <si>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</si>
  <si>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</si>
  <si>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</si>
  <si>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 xml:space="preserve">City's Operating Account 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</si>
  <si>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</si>
  <si>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</si>
  <si>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</si>
  <si>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</si>
  <si>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</si>
  <si>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</si>
  <si>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</si>
  <si>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</si>
  <si>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</si>
  <si>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</si>
  <si>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</si>
  <si>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OPERATING EXPENSES/
 NOTE (3)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</si>
  <si>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</si>
  <si>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</si>
  <si>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</si>
  <si>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</si>
  <si>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</si>
  <si>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</si>
  <si>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</si>
  <si>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</si>
  <si>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</si>
  <si>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</si>
  <si>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</si>
  <si>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</si>
  <si>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</si>
  <si>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</si>
  <si>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</si>
  <si>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</si>
  <si>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</si>
  <si>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</si>
  <si>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</si>
  <si>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</si>
  <si>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</si>
  <si>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</si>
  <si>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</si>
  <si>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</si>
  <si>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</si>
  <si>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</si>
  <si>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</si>
  <si>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</si>
  <si>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</si>
  <si>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</si>
  <si>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</si>
  <si>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</si>
  <si>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</si>
  <si>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</si>
  <si>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r>
      <t xml:space="preserve">NOTE   (3):  </t>
    </r>
    <r>
      <rPr>
        <sz val="8"/>
        <rFont val="Arial"/>
        <family val="2"/>
      </rPr>
      <t xml:space="preserve">Improvement Authority does not have an operating account; the expenses are paid from the City's operating account and allocated accordingly </t>
    </r>
  </si>
  <si>
    <t xml:space="preserve">                  to the Improvement Authority's cash funds. </t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</si>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</sst>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43" fontId="3" fillId="0" borderId="0" xfId="1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3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10" fontId="3" fillId="0" borderId="0" xfId="0" applyNumberFormat="1" applyFont="1"/>
    <xf numFmtId="44" fontId="3" fillId="0" borderId="0" xfId="0" applyNumberFormat="1" applyFont="1"/>
    <xf numFmtId="164" fontId="3" fillId="0" borderId="0" xfId="2" applyNumberFormat="1" applyFont="1"/>
    <xf numFmtId="10" fontId="3" fillId="0" borderId="0" xfId="2" applyNumberFormat="1" applyFont="1"/>
    <xf numFmtId="165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0" fontId="5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activeCell="K34" sqref="K34"/>
    </sheetView>
  </sheetViews>
  <sheetFormatPr defaultColWidth="9.140625" defaultRowHeight="11.25" x14ac:dyDescent="0.2"/>
  <cols>
    <col min="1" max="1" width="23.42578125" style="2" customWidth="1"/>
    <col min="2" max="2" width="3.5703125" style="2" customWidth="1"/>
    <col min="3" max="3" width="17.285156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11.140625" style="1" bestFit="1" customWidth="1"/>
    <col min="11" max="11" width="10.28515625" style="2" bestFit="1" customWidth="1"/>
    <col min="12" max="12" width="12.140625" style="2" customWidth="1"/>
    <col min="13" max="16384" width="9.140625" style="2"/>
  </cols>
  <sheetData>
    <row r="1" spans="1:12" ht="12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</row>
    <row r="4" spans="1:12" ht="12" customHeight="1" x14ac:dyDescent="0.2">
      <c r="A4" s="54" t="s">
        <v>3</v>
      </c>
      <c r="B4" s="54"/>
      <c r="C4" s="54"/>
      <c r="D4" s="54"/>
      <c r="E4" s="54"/>
      <c r="F4" s="54"/>
      <c r="G4" s="54"/>
      <c r="H4" s="54"/>
      <c r="I4" s="54"/>
    </row>
    <row r="5" spans="1:12" x14ac:dyDescent="0.2">
      <c r="A5" s="5" t="s">
        <v>4</v>
      </c>
      <c r="B5" s="6"/>
      <c r="C5" s="6"/>
      <c r="D5" s="7"/>
      <c r="E5" s="7"/>
    </row>
    <row r="6" spans="1:12" x14ac:dyDescent="0.2">
      <c r="A6" s="8"/>
      <c r="B6" s="53" t="s">
        <v>5</v>
      </c>
      <c r="C6" s="53"/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K6" s="10"/>
      <c r="L6" s="10"/>
    </row>
    <row r="7" spans="1:12" ht="12" thickBot="1" x14ac:dyDescent="0.25">
      <c r="A7" s="11" t="s">
        <v>11</v>
      </c>
      <c r="B7" s="55" t="s">
        <v>11</v>
      </c>
      <c r="C7" s="55"/>
      <c r="D7" s="11" t="s">
        <v>12</v>
      </c>
      <c r="E7" s="11" t="s">
        <v>12</v>
      </c>
      <c r="F7" s="11" t="s">
        <v>13</v>
      </c>
      <c r="G7" s="11" t="s">
        <v>13</v>
      </c>
      <c r="H7" s="11" t="s">
        <v>14</v>
      </c>
      <c r="K7" s="10" t="s">
        <v>15</v>
      </c>
      <c r="L7" s="10" t="s">
        <v>16</v>
      </c>
    </row>
    <row r="8" spans="1:12" x14ac:dyDescent="0.2">
      <c r="A8" s="4" t="s">
        <v>17</v>
      </c>
      <c r="B8" s="2" t="s">
        <v>18</v>
      </c>
      <c r="D8" s="12" t="s">
        <v>19</v>
      </c>
      <c r="E8" s="12" t="s">
        <v>20</v>
      </c>
      <c r="F8" s="13">
        <f>+G8*1</f>
        <v>-192093.82999999996</v>
      </c>
      <c r="G8" s="14">
        <f>C28</f>
        <v>-192093.82999999996</v>
      </c>
      <c r="H8" s="15">
        <v>0</v>
      </c>
      <c r="K8" s="16">
        <f>F8/G15</f>
        <v>-0.16445287072886658</v>
      </c>
      <c r="L8" s="17">
        <f>K8*H8</f>
        <v>0</v>
      </c>
    </row>
    <row r="9" spans="1:12" x14ac:dyDescent="0.2">
      <c r="A9" s="4" t="s">
        <v>21</v>
      </c>
      <c r="D9" s="12"/>
      <c r="E9" s="12"/>
      <c r="F9" s="18"/>
      <c r="G9" s="14"/>
      <c r="H9" s="12"/>
    </row>
    <row r="10" spans="1:12" x14ac:dyDescent="0.2">
      <c r="A10" s="4" t="s">
        <v>22</v>
      </c>
      <c r="B10" s="2" t="s">
        <v>23</v>
      </c>
      <c r="D10" s="12" t="s">
        <v>19</v>
      </c>
      <c r="E10" s="12" t="s">
        <v>20</v>
      </c>
      <c r="F10" s="13">
        <f>+G10*1</f>
        <v>1358228.94</v>
      </c>
      <c r="G10" s="14">
        <f>E28</f>
        <v>1358228.94</v>
      </c>
      <c r="H10" s="15">
        <v>2.4490000000000001E-2</v>
      </c>
      <c r="K10" s="16">
        <f>F10/G15</f>
        <v>1.1627892904734396</v>
      </c>
      <c r="L10" s="19">
        <f>K10*H10</f>
        <v>2.8476709723694538E-2</v>
      </c>
    </row>
    <row r="11" spans="1:12" x14ac:dyDescent="0.2">
      <c r="A11" s="4" t="s">
        <v>21</v>
      </c>
      <c r="D11" s="12"/>
      <c r="E11" s="12"/>
      <c r="F11" s="14"/>
      <c r="G11" s="14"/>
    </row>
    <row r="12" spans="1:12" x14ac:dyDescent="0.2">
      <c r="A12" s="4" t="s">
        <v>24</v>
      </c>
      <c r="B12" s="2" t="s">
        <v>23</v>
      </c>
      <c r="D12" s="12" t="s">
        <v>19</v>
      </c>
      <c r="E12" s="12" t="s">
        <v>20</v>
      </c>
      <c r="F12" s="13">
        <f>+G12*1</f>
        <v>1943.1920000000669</v>
      </c>
      <c r="G12" s="14">
        <f>+D28</f>
        <v>1943.1920000000669</v>
      </c>
      <c r="H12" s="15">
        <v>2.4490000000000001E-2</v>
      </c>
      <c r="K12" s="20">
        <f>F12/G15</f>
        <v>1.663580255427146E-3</v>
      </c>
      <c r="L12" s="21">
        <f>K12*H12</f>
        <v>4.0741080455410809E-5</v>
      </c>
    </row>
    <row r="13" spans="1:12" ht="12" thickBot="1" x14ac:dyDescent="0.25">
      <c r="A13" s="22" t="s">
        <v>25</v>
      </c>
      <c r="B13" s="23"/>
      <c r="C13" s="24"/>
      <c r="D13" s="25"/>
      <c r="E13" s="25"/>
      <c r="F13" s="22" t="s">
        <v>26</v>
      </c>
      <c r="G13" s="24"/>
      <c r="H13" s="24"/>
    </row>
    <row r="14" spans="1:12" x14ac:dyDescent="0.2">
      <c r="A14" s="26"/>
      <c r="B14" s="27"/>
      <c r="D14" s="28"/>
      <c r="E14" s="28"/>
    </row>
    <row r="15" spans="1:12" ht="12" thickBot="1" x14ac:dyDescent="0.25">
      <c r="A15" s="4"/>
      <c r="D15" s="29"/>
      <c r="E15" s="8" t="s">
        <v>27</v>
      </c>
      <c r="G15" s="30">
        <f>SUM(G8:G14)</f>
        <v>1168078.3019999999</v>
      </c>
    </row>
    <row r="16" spans="1:12" ht="12" thickTop="1" x14ac:dyDescent="0.2">
      <c r="A16" s="4"/>
      <c r="D16" s="29"/>
      <c r="E16" s="8"/>
    </row>
    <row r="17" spans="1:13" x14ac:dyDescent="0.2">
      <c r="A17" s="4"/>
      <c r="B17" s="8"/>
      <c r="D17" s="29"/>
      <c r="E17" s="3" t="s">
        <v>28</v>
      </c>
      <c r="H17" s="31">
        <f>SUM(H10:H12)/2</f>
        <v>2.4490000000000001E-2</v>
      </c>
    </row>
    <row r="18" spans="1:13" x14ac:dyDescent="0.2">
      <c r="A18" s="4"/>
      <c r="B18" s="8"/>
      <c r="C18" s="29"/>
      <c r="D18" s="32"/>
      <c r="E18" s="3"/>
      <c r="I18" s="33"/>
    </row>
    <row r="19" spans="1:13" x14ac:dyDescent="0.2">
      <c r="A19" s="4"/>
      <c r="B19" s="8"/>
      <c r="C19" s="29"/>
      <c r="D19" s="32"/>
      <c r="E19" s="3"/>
    </row>
    <row r="20" spans="1:13" ht="36.6" customHeight="1" thickBot="1" x14ac:dyDescent="0.25">
      <c r="A20" s="22"/>
      <c r="B20" s="24"/>
      <c r="C20" s="34" t="s">
        <v>29</v>
      </c>
      <c r="D20" s="22" t="s">
        <v>30</v>
      </c>
      <c r="E20" s="22" t="s">
        <v>31</v>
      </c>
      <c r="F20" s="22" t="s">
        <v>32</v>
      </c>
      <c r="G20" s="22" t="s">
        <v>33</v>
      </c>
    </row>
    <row r="21" spans="1:13" x14ac:dyDescent="0.2">
      <c r="A21" s="4" t="s">
        <v>34</v>
      </c>
      <c r="C21" s="35">
        <v>-177662.14999999997</v>
      </c>
      <c r="D21" s="35">
        <v>1943.1920000000669</v>
      </c>
      <c r="E21" s="36">
        <v>1358228.94</v>
      </c>
      <c r="F21" s="36">
        <f>SUM(C21:E21)</f>
        <v>1182509.9820000001</v>
      </c>
      <c r="G21" s="35"/>
    </row>
    <row r="22" spans="1:13" x14ac:dyDescent="0.2">
      <c r="A22" s="4" t="s">
        <v>35</v>
      </c>
      <c r="C22" s="36"/>
      <c r="D22" s="37"/>
      <c r="E22" s="36"/>
      <c r="F22" s="36">
        <f t="shared" ref="F22:F27" si="0">SUM(C22:E22)</f>
        <v>0</v>
      </c>
      <c r="G22" s="38"/>
    </row>
    <row r="23" spans="1:13" x14ac:dyDescent="0.2">
      <c r="A23" s="4" t="s">
        <v>36</v>
      </c>
      <c r="C23" s="1"/>
      <c r="D23" s="39"/>
      <c r="E23" s="36"/>
      <c r="F23" s="36">
        <f t="shared" si="0"/>
        <v>0</v>
      </c>
      <c r="G23" s="36">
        <f>7260.66+11.6+8107.35+12.11+8466.82</f>
        <v>23858.54</v>
      </c>
      <c r="I23" s="36"/>
    </row>
    <row r="24" spans="1:13" x14ac:dyDescent="0.2">
      <c r="A24" s="4" t="s">
        <v>37</v>
      </c>
      <c r="C24" s="35">
        <f>-E37</f>
        <v>-14431.68</v>
      </c>
      <c r="D24" s="37"/>
      <c r="E24" s="36"/>
      <c r="F24" s="36">
        <f t="shared" si="0"/>
        <v>-14431.68</v>
      </c>
      <c r="G24" s="38"/>
      <c r="I24" s="36"/>
    </row>
    <row r="25" spans="1:13" x14ac:dyDescent="0.2">
      <c r="A25" s="4" t="s">
        <v>38</v>
      </c>
      <c r="C25" s="37"/>
      <c r="D25" s="37"/>
      <c r="E25" s="36"/>
      <c r="F25" s="36">
        <f t="shared" si="0"/>
        <v>0</v>
      </c>
      <c r="G25" s="38"/>
    </row>
    <row r="26" spans="1:13" x14ac:dyDescent="0.2">
      <c r="A26" s="4" t="s">
        <v>39</v>
      </c>
      <c r="C26" s="37"/>
      <c r="D26" s="37"/>
      <c r="E26" s="36"/>
      <c r="F26" s="36">
        <f t="shared" si="0"/>
        <v>0</v>
      </c>
      <c r="G26" s="38"/>
    </row>
    <row r="27" spans="1:13" ht="12" thickBot="1" x14ac:dyDescent="0.25">
      <c r="A27" s="27" t="s">
        <v>40</v>
      </c>
      <c r="B27" s="26"/>
      <c r="C27" s="40"/>
      <c r="D27" s="40"/>
      <c r="E27" s="41"/>
      <c r="F27" s="41">
        <f t="shared" si="0"/>
        <v>0</v>
      </c>
      <c r="G27" s="42"/>
    </row>
    <row r="28" spans="1:13" ht="12" thickBot="1" x14ac:dyDescent="0.25">
      <c r="A28" s="4" t="s">
        <v>41</v>
      </c>
      <c r="C28" s="43">
        <f>SUM(C21:C27)</f>
        <v>-192093.82999999996</v>
      </c>
      <c r="D28" s="44">
        <f>SUM(D21:D27)</f>
        <v>1943.1920000000669</v>
      </c>
      <c r="E28" s="44">
        <f>SUM(E21:E27)</f>
        <v>1358228.94</v>
      </c>
      <c r="F28" s="44">
        <f>SUM(F21:F27)</f>
        <v>1168078.3020000001</v>
      </c>
      <c r="G28" s="43">
        <f>SUM(G21:G27)</f>
        <v>23858.54</v>
      </c>
    </row>
    <row r="29" spans="1:13" ht="12" thickTop="1" x14ac:dyDescent="0.2">
      <c r="C29" s="36"/>
      <c r="E29" s="36"/>
      <c r="F29" s="36"/>
    </row>
    <row r="30" spans="1:13" x14ac:dyDescent="0.2">
      <c r="A30" s="8" t="s">
        <v>42</v>
      </c>
      <c r="D30" s="36"/>
      <c r="F30" s="1"/>
    </row>
    <row r="31" spans="1:13" x14ac:dyDescent="0.2">
      <c r="A31" s="8"/>
      <c r="D31" s="36"/>
      <c r="F31" s="1"/>
      <c r="H31" s="12" t="s">
        <v>43</v>
      </c>
    </row>
    <row r="32" spans="1:13" x14ac:dyDescent="0.2">
      <c r="G32" s="12" t="s">
        <v>44</v>
      </c>
      <c r="H32" s="12" t="s">
        <v>45</v>
      </c>
      <c r="M32" s="36"/>
    </row>
    <row r="33" spans="1:12" x14ac:dyDescent="0.2">
      <c r="A33" s="12"/>
      <c r="C33" s="12" t="s">
        <v>46</v>
      </c>
      <c r="D33" s="12"/>
      <c r="E33" s="12"/>
      <c r="F33" s="12" t="s">
        <v>47</v>
      </c>
      <c r="G33" s="12" t="s">
        <v>48</v>
      </c>
      <c r="H33" s="12" t="s">
        <v>49</v>
      </c>
      <c r="K33" s="36"/>
    </row>
    <row r="34" spans="1:12" ht="12" thickBot="1" x14ac:dyDescent="0.25">
      <c r="A34" s="45" t="s">
        <v>50</v>
      </c>
      <c r="B34" s="24"/>
      <c r="C34" s="22" t="s">
        <v>51</v>
      </c>
      <c r="D34" s="22" t="s">
        <v>52</v>
      </c>
      <c r="E34" s="46" t="s">
        <v>53</v>
      </c>
      <c r="F34" s="22" t="s">
        <v>54</v>
      </c>
      <c r="G34" s="22" t="s">
        <v>55</v>
      </c>
      <c r="H34" s="22" t="s">
        <v>56</v>
      </c>
      <c r="K34" s="35"/>
      <c r="L34" s="36"/>
    </row>
    <row r="35" spans="1:12" x14ac:dyDescent="0.2">
      <c r="A35" s="4" t="s">
        <v>57</v>
      </c>
      <c r="C35" s="36">
        <v>1067400.56</v>
      </c>
      <c r="D35" s="36">
        <v>0</v>
      </c>
      <c r="E35" s="35">
        <v>5921.82</v>
      </c>
      <c r="F35" s="36">
        <f>SUM(C35+D35-E35)</f>
        <v>1061478.74</v>
      </c>
      <c r="G35" s="36">
        <f>F35-C35</f>
        <v>-5921.8200000000652</v>
      </c>
      <c r="H35" s="16">
        <f>-((F35-C35)/C35)</f>
        <v>5.5478891635583035E-3</v>
      </c>
      <c r="K35" s="47"/>
      <c r="L35" s="36"/>
    </row>
    <row r="36" spans="1:12" ht="12" thickBot="1" x14ac:dyDescent="0.25">
      <c r="A36" s="4" t="s">
        <v>58</v>
      </c>
      <c r="C36" s="36">
        <v>115109.42000000001</v>
      </c>
      <c r="D36" s="36">
        <v>0</v>
      </c>
      <c r="E36" s="35">
        <v>8509.86</v>
      </c>
      <c r="F36" s="36">
        <f>SUM(C36+D36-E36)</f>
        <v>106599.56000000001</v>
      </c>
      <c r="G36" s="36">
        <f>F36-C36</f>
        <v>-8509.86</v>
      </c>
      <c r="H36" s="16">
        <f>-((F36-C36)/C36)</f>
        <v>7.3928441303934986E-2</v>
      </c>
      <c r="K36" s="47"/>
      <c r="L36" s="36"/>
    </row>
    <row r="37" spans="1:12" ht="12" thickBot="1" x14ac:dyDescent="0.25">
      <c r="A37" s="4" t="s">
        <v>4</v>
      </c>
      <c r="C37" s="48">
        <f>SUM(C35:C36)</f>
        <v>1182509.98</v>
      </c>
      <c r="D37" s="48">
        <f>SUM(D35:D36)</f>
        <v>0</v>
      </c>
      <c r="E37" s="48">
        <f>SUM(E35:E36)</f>
        <v>14431.68</v>
      </c>
      <c r="F37" s="48">
        <f>ROUND(SUM(F35:F36),2)</f>
        <v>1168078.3</v>
      </c>
      <c r="G37" s="48">
        <f>ROUND(SUM(G35:G36),2)</f>
        <v>-14431.68</v>
      </c>
      <c r="H37" s="49">
        <f>-((F37-C37)/C37)</f>
        <v>1.2204277548676533E-2</v>
      </c>
    </row>
    <row r="38" spans="1:12" ht="12" thickTop="1" x14ac:dyDescent="0.2">
      <c r="C38" s="35"/>
      <c r="D38" s="2" t="s">
        <v>4</v>
      </c>
      <c r="F38" s="35"/>
    </row>
    <row r="39" spans="1:12" ht="12" thickBot="1" x14ac:dyDescent="0.25">
      <c r="C39" s="35"/>
      <c r="D39" s="2" t="s">
        <v>59</v>
      </c>
      <c r="F39" s="44">
        <f>ROUND(F37+F38,2)</f>
        <v>1168078.3</v>
      </c>
    </row>
    <row r="40" spans="1:12" ht="12" thickTop="1" x14ac:dyDescent="0.2"/>
    <row r="41" spans="1:12" x14ac:dyDescent="0.2">
      <c r="A41" s="3" t="s">
        <v>60</v>
      </c>
    </row>
    <row r="42" spans="1:12" x14ac:dyDescent="0.2">
      <c r="A42" s="2" t="s">
        <v>61</v>
      </c>
    </row>
    <row r="44" spans="1:12" x14ac:dyDescent="0.2">
      <c r="A44" s="3" t="s">
        <v>62</v>
      </c>
    </row>
    <row r="45" spans="1:12" x14ac:dyDescent="0.2">
      <c r="A45" s="3" t="s">
        <v>63</v>
      </c>
      <c r="E45" s="50"/>
    </row>
    <row r="46" spans="1:12" x14ac:dyDescent="0.2">
      <c r="A46" s="3"/>
      <c r="E46" s="50"/>
    </row>
    <row r="47" spans="1:12" x14ac:dyDescent="0.2">
      <c r="A47" s="3" t="s">
        <v>64</v>
      </c>
      <c r="E47" s="50"/>
    </row>
    <row r="48" spans="1:12" x14ac:dyDescent="0.2">
      <c r="A48" s="4" t="s">
        <v>65</v>
      </c>
      <c r="E48" s="50"/>
    </row>
    <row r="49" spans="1:8" x14ac:dyDescent="0.2">
      <c r="A49" s="3"/>
      <c r="E49" s="50"/>
    </row>
    <row r="50" spans="1:8" x14ac:dyDescent="0.2">
      <c r="A50" s="3"/>
      <c r="B50" s="2" t="s">
        <v>66</v>
      </c>
      <c r="E50" s="51"/>
    </row>
    <row r="51" spans="1:8" x14ac:dyDescent="0.2">
      <c r="A51" s="3"/>
      <c r="B51" s="2" t="s">
        <v>67</v>
      </c>
      <c r="E51" s="51"/>
    </row>
    <row r="52" spans="1:8" x14ac:dyDescent="0.2">
      <c r="A52" s="3"/>
      <c r="D52" s="12"/>
    </row>
    <row r="53" spans="1:8" x14ac:dyDescent="0.2">
      <c r="A53" s="4"/>
      <c r="B53" s="4" t="s">
        <v>68</v>
      </c>
    </row>
    <row r="54" spans="1:8" x14ac:dyDescent="0.2">
      <c r="A54" s="4"/>
      <c r="B54" s="4" t="s">
        <v>69</v>
      </c>
    </row>
    <row r="55" spans="1:8" x14ac:dyDescent="0.2">
      <c r="A55" s="4"/>
      <c r="B55" s="4" t="s">
        <v>70</v>
      </c>
    </row>
    <row r="56" spans="1:8" x14ac:dyDescent="0.2">
      <c r="A56" s="4"/>
      <c r="B56" s="2" t="s">
        <v>71</v>
      </c>
    </row>
    <row r="57" spans="1:8" x14ac:dyDescent="0.2">
      <c r="A57" s="4"/>
    </row>
    <row r="58" spans="1:8" x14ac:dyDescent="0.2">
      <c r="A58" s="4"/>
      <c r="E58" s="2" t="s">
        <v>72</v>
      </c>
    </row>
    <row r="59" spans="1:8" x14ac:dyDescent="0.2">
      <c r="A59" s="4"/>
      <c r="C59" s="26"/>
      <c r="H59" s="26"/>
    </row>
    <row r="60" spans="1:8" x14ac:dyDescent="0.2">
      <c r="A60" s="4"/>
      <c r="C60" s="26"/>
      <c r="D60" s="26"/>
    </row>
    <row r="61" spans="1:8" ht="12" thickBot="1" x14ac:dyDescent="0.25">
      <c r="A61" s="4"/>
      <c r="C61" s="26"/>
      <c r="D61" s="26"/>
      <c r="F61" s="24"/>
      <c r="G61" s="24"/>
    </row>
    <row r="62" spans="1:8" x14ac:dyDescent="0.2">
      <c r="B62" s="26"/>
      <c r="C62" s="26"/>
      <c r="D62" s="26"/>
      <c r="E62" s="52" t="s">
        <v>73</v>
      </c>
      <c r="G62" s="2" t="s">
        <v>74</v>
      </c>
    </row>
  </sheetData>
  <mergeCells count="5">
    <mergeCell ref="A1:I1"/>
    <mergeCell ref="A3:I3"/>
    <mergeCell ref="A4:I4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05-19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2019-08-16T00:24:53Z</dcterms:created>
  <dcterms:modified xsi:type="dcterms:W3CDTF">2019-08-16T00:30:04Z</dcterms:modified>
</cp:coreProperties>
</file>