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1570" windowHeight="6870"/>
  </bookViews>
  <sheets>
    <sheet name="06-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C37" i="1"/>
  <c r="H36" i="1"/>
  <c r="F36" i="1"/>
  <c r="G36" i="1" s="1"/>
  <c r="F35" i="1"/>
  <c r="H35" i="1" s="1"/>
  <c r="G28" i="1"/>
  <c r="E28" i="1"/>
  <c r="G10" i="1" s="1"/>
  <c r="F10" i="1" s="1"/>
  <c r="D28" i="1"/>
  <c r="F27" i="1"/>
  <c r="F26" i="1"/>
  <c r="C25" i="1"/>
  <c r="F25" i="1" s="1"/>
  <c r="C24" i="1"/>
  <c r="C28" i="1" s="1"/>
  <c r="G8" i="1" s="1"/>
  <c r="G23" i="1"/>
  <c r="F23" i="1"/>
  <c r="F22" i="1"/>
  <c r="F21" i="1"/>
  <c r="H17" i="1"/>
  <c r="G12" i="1"/>
  <c r="F12" i="1"/>
  <c r="K10" i="1" l="1"/>
  <c r="L10" i="1" s="1"/>
  <c r="F8" i="1"/>
  <c r="K8" i="1" s="1"/>
  <c r="L8" i="1" s="1"/>
  <c r="G15" i="1"/>
  <c r="K12" i="1" s="1"/>
  <c r="L12" i="1" s="1"/>
  <c r="F24" i="1"/>
  <c r="F28" i="1" s="1"/>
  <c r="G35" i="1"/>
  <c r="G37" i="1" s="1"/>
  <c r="F37" i="1"/>
  <c r="F39" i="1" l="1"/>
  <c r="H37" i="1"/>
</calcChain>
</file>

<file path=xl/sharedStrings.xml><?xml version="1.0" encoding="utf-8"?>
<sst xmlns="http://schemas.openxmlformats.org/spreadsheetml/2006/main" count="86" uniqueCount="75">
  <si>
    <t>RANCHO PALOS VERDES IMPROVEMENT AUTHORITY</t>
  </si>
  <si>
    <t>RDA and CITY OF RANCHO PALOS VERDES</t>
  </si>
  <si>
    <t>MONTHLY TREASURER REPORT</t>
  </si>
  <si>
    <t>JUNE 2019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</si>
  <si>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</si>
  <si>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</si>
  <si>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</si>
  <si>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</si>
  <si>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</si>
  <si>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</si>
  <si>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</si>
  <si>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</si>
  <si>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</si>
  <si>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</si>
  <si>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</si>
  <si>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</si>
  <si>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</si>
  <si>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 xml:space="preserve">City's Operating Account 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</si>
  <si>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</si>
  <si>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</si>
  <si>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</si>
  <si>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</si>
  <si>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</si>
  <si>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</si>
  <si>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</si>
  <si>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</si>
  <si>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</si>
  <si>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</si>
  <si>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</si>
  <si>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OPERATING EXPENSES/
 NOTE (3)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</si>
  <si>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</si>
  <si>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</si>
  <si>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</si>
  <si>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</si>
  <si>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</si>
  <si>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</si>
  <si>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</si>
  <si>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</si>
  <si>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</si>
  <si>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</si>
  <si>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</si>
  <si>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</si>
  <si>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</si>
  <si>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</si>
  <si>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</si>
  <si>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</si>
  <si>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</si>
  <si>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</si>
  <si>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</si>
  <si>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</si>
  <si>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</si>
  <si>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</si>
  <si>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</si>
  <si>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</si>
  <si>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</si>
  <si>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</si>
  <si>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</si>
  <si>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</si>
  <si>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</si>
  <si>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</si>
  <si>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</si>
  <si>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</si>
  <si>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</si>
  <si>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</si>
  <si>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r>
      <t xml:space="preserve">NOTE   (3):  </t>
    </r>
    <r>
      <rPr>
        <sz val="8"/>
        <rFont val="Arial"/>
        <family val="2"/>
      </rPr>
      <t xml:space="preserve">Improvement Authority does not have an operating account; the expenses are paid from the City's operating account and allocated accordingly </t>
    </r>
  </si>
  <si>
    <t xml:space="preserve">                  to the Improvement Authority's cash funds. 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</si>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</sst>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3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sqref="A1:XFD1048576"/>
    </sheetView>
  </sheetViews>
  <sheetFormatPr defaultColWidth="9.140625" defaultRowHeight="11.25" x14ac:dyDescent="0.2"/>
  <cols>
    <col min="1" max="1" width="23.42578125" style="3" customWidth="1"/>
    <col min="2" max="2" width="3.5703125" style="3" customWidth="1"/>
    <col min="3" max="3" width="17.285156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1" t="s">
        <v>5</v>
      </c>
      <c r="C6" s="1"/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K6" s="12"/>
      <c r="L6" s="12"/>
    </row>
    <row r="7" spans="1:12" ht="12" thickBot="1" x14ac:dyDescent="0.25">
      <c r="A7" s="13" t="s">
        <v>11</v>
      </c>
      <c r="B7" s="14" t="s">
        <v>11</v>
      </c>
      <c r="C7" s="14"/>
      <c r="D7" s="13" t="s">
        <v>12</v>
      </c>
      <c r="E7" s="13" t="s">
        <v>12</v>
      </c>
      <c r="F7" s="13" t="s">
        <v>13</v>
      </c>
      <c r="G7" s="13" t="s">
        <v>13</v>
      </c>
      <c r="H7" s="13" t="s">
        <v>14</v>
      </c>
      <c r="K7" s="12" t="s">
        <v>15</v>
      </c>
      <c r="L7" s="12" t="s">
        <v>16</v>
      </c>
    </row>
    <row r="8" spans="1:12" x14ac:dyDescent="0.2">
      <c r="A8" s="5" t="s">
        <v>17</v>
      </c>
      <c r="B8" s="3" t="s">
        <v>18</v>
      </c>
      <c r="D8" s="15" t="s">
        <v>19</v>
      </c>
      <c r="E8" s="15" t="s">
        <v>20</v>
      </c>
      <c r="F8" s="16">
        <f>+G8*1</f>
        <v>-184790.58999999997</v>
      </c>
      <c r="G8" s="17">
        <f>C28</f>
        <v>-184790.58999999997</v>
      </c>
      <c r="H8" s="18">
        <v>0</v>
      </c>
      <c r="K8" s="19">
        <f>F8/G15</f>
        <v>-0.1572175360909317</v>
      </c>
      <c r="L8" s="20">
        <f>K8*H8</f>
        <v>0</v>
      </c>
    </row>
    <row r="9" spans="1:12" x14ac:dyDescent="0.2">
      <c r="A9" s="5" t="s">
        <v>21</v>
      </c>
      <c r="D9" s="15"/>
      <c r="E9" s="15"/>
      <c r="F9" s="21"/>
      <c r="G9" s="17"/>
      <c r="H9" s="15"/>
    </row>
    <row r="10" spans="1:12" x14ac:dyDescent="0.2">
      <c r="A10" s="5" t="s">
        <v>22</v>
      </c>
      <c r="B10" s="3" t="s">
        <v>23</v>
      </c>
      <c r="D10" s="15" t="s">
        <v>19</v>
      </c>
      <c r="E10" s="15" t="s">
        <v>20</v>
      </c>
      <c r="F10" s="16">
        <f>+G10*1</f>
        <v>1358228.94</v>
      </c>
      <c r="G10" s="17">
        <f>E28</f>
        <v>1358228.94</v>
      </c>
      <c r="H10" s="18">
        <v>2.4279999999999999E-2</v>
      </c>
      <c r="K10" s="19">
        <f>F10/G15</f>
        <v>1.1555642925010301</v>
      </c>
      <c r="L10" s="22">
        <f>K10*H10</f>
        <v>2.8057101021925011E-2</v>
      </c>
    </row>
    <row r="11" spans="1:12" x14ac:dyDescent="0.2">
      <c r="A11" s="5" t="s">
        <v>21</v>
      </c>
      <c r="D11" s="15"/>
      <c r="E11" s="15"/>
      <c r="F11" s="17"/>
      <c r="G11" s="17"/>
    </row>
    <row r="12" spans="1:12" x14ac:dyDescent="0.2">
      <c r="A12" s="5" t="s">
        <v>24</v>
      </c>
      <c r="B12" s="3" t="s">
        <v>23</v>
      </c>
      <c r="D12" s="15" t="s">
        <v>19</v>
      </c>
      <c r="E12" s="15" t="s">
        <v>20</v>
      </c>
      <c r="F12" s="16">
        <f>+G12*1</f>
        <v>1943.1920000000669</v>
      </c>
      <c r="G12" s="17">
        <f>+D28</f>
        <v>1943.1920000000669</v>
      </c>
      <c r="H12" s="18">
        <v>2.4279999999999999E-2</v>
      </c>
      <c r="K12" s="23">
        <f>F12/G15</f>
        <v>1.6532435899015221E-3</v>
      </c>
      <c r="L12" s="24">
        <f>K12*H12</f>
        <v>4.0140754362808959E-5</v>
      </c>
    </row>
    <row r="13" spans="1:12" ht="12" thickBot="1" x14ac:dyDescent="0.25">
      <c r="A13" s="25" t="s">
        <v>25</v>
      </c>
      <c r="B13" s="26"/>
      <c r="C13" s="27"/>
      <c r="D13" s="28"/>
      <c r="E13" s="28"/>
      <c r="F13" s="25" t="s">
        <v>26</v>
      </c>
      <c r="G13" s="27"/>
      <c r="H13" s="27"/>
    </row>
    <row r="14" spans="1:12" x14ac:dyDescent="0.2">
      <c r="A14" s="29"/>
      <c r="B14" s="30"/>
      <c r="D14" s="31"/>
      <c r="E14" s="31"/>
    </row>
    <row r="15" spans="1:12" ht="12" thickBot="1" x14ac:dyDescent="0.25">
      <c r="A15" s="5"/>
      <c r="D15" s="32"/>
      <c r="E15" s="10" t="s">
        <v>27</v>
      </c>
      <c r="G15" s="33">
        <f>SUM(G8:G14)</f>
        <v>1175381.5420000001</v>
      </c>
    </row>
    <row r="16" spans="1:12" ht="12" thickTop="1" x14ac:dyDescent="0.2">
      <c r="A16" s="5"/>
      <c r="D16" s="32"/>
      <c r="E16" s="10"/>
    </row>
    <row r="17" spans="1:13" x14ac:dyDescent="0.2">
      <c r="A17" s="5"/>
      <c r="B17" s="10"/>
      <c r="D17" s="32"/>
      <c r="E17" s="4" t="s">
        <v>28</v>
      </c>
      <c r="H17" s="34">
        <f>SUM(H10:H12)/2</f>
        <v>2.4279999999999999E-2</v>
      </c>
    </row>
    <row r="18" spans="1:13" x14ac:dyDescent="0.2">
      <c r="A18" s="5"/>
      <c r="B18" s="10"/>
      <c r="C18" s="32"/>
      <c r="D18" s="35"/>
      <c r="E18" s="4"/>
      <c r="I18" s="36"/>
    </row>
    <row r="19" spans="1:13" x14ac:dyDescent="0.2">
      <c r="A19" s="5"/>
      <c r="B19" s="10"/>
      <c r="C19" s="32"/>
      <c r="D19" s="35"/>
      <c r="E19" s="4"/>
    </row>
    <row r="20" spans="1:13" ht="36.6" customHeight="1" thickBot="1" x14ac:dyDescent="0.25">
      <c r="A20" s="25"/>
      <c r="B20" s="27"/>
      <c r="C20" s="37" t="s">
        <v>29</v>
      </c>
      <c r="D20" s="25" t="s">
        <v>30</v>
      </c>
      <c r="E20" s="25" t="s">
        <v>31</v>
      </c>
      <c r="F20" s="25" t="s">
        <v>32</v>
      </c>
      <c r="G20" s="25" t="s">
        <v>33</v>
      </c>
    </row>
    <row r="21" spans="1:13" x14ac:dyDescent="0.2">
      <c r="A21" s="5" t="s">
        <v>34</v>
      </c>
      <c r="C21" s="38">
        <v>-192093.82999999996</v>
      </c>
      <c r="D21" s="38">
        <v>1943.1920000000669</v>
      </c>
      <c r="E21" s="39">
        <v>1358228.94</v>
      </c>
      <c r="F21" s="39">
        <f>SUM(C21:E21)</f>
        <v>1168078.3020000001</v>
      </c>
      <c r="G21" s="38"/>
    </row>
    <row r="22" spans="1:13" x14ac:dyDescent="0.2">
      <c r="A22" s="5" t="s">
        <v>35</v>
      </c>
      <c r="C22" s="39"/>
      <c r="D22" s="40"/>
      <c r="E22" s="39"/>
      <c r="F22" s="39">
        <f t="shared" ref="F22:F27" si="0">SUM(C22:E22)</f>
        <v>0</v>
      </c>
      <c r="G22" s="41"/>
    </row>
    <row r="23" spans="1:13" x14ac:dyDescent="0.2">
      <c r="A23" s="5" t="s">
        <v>36</v>
      </c>
      <c r="C23" s="2"/>
      <c r="D23" s="42"/>
      <c r="E23" s="39"/>
      <c r="F23" s="39">
        <f t="shared" si="0"/>
        <v>0</v>
      </c>
      <c r="G23" s="39">
        <f>7260.66+11.6+8107.35+12.11+8466.82</f>
        <v>23858.54</v>
      </c>
      <c r="I23" s="39"/>
    </row>
    <row r="24" spans="1:13" x14ac:dyDescent="0.2">
      <c r="A24" s="5" t="s">
        <v>37</v>
      </c>
      <c r="C24" s="38">
        <f>-E37</f>
        <v>-15391.76</v>
      </c>
      <c r="D24" s="40"/>
      <c r="E24" s="39"/>
      <c r="F24" s="39">
        <f t="shared" si="0"/>
        <v>-15391.76</v>
      </c>
      <c r="G24" s="41"/>
      <c r="I24" s="39"/>
    </row>
    <row r="25" spans="1:13" x14ac:dyDescent="0.2">
      <c r="A25" s="5" t="s">
        <v>38</v>
      </c>
      <c r="C25" s="40">
        <f>D37</f>
        <v>22695</v>
      </c>
      <c r="D25" s="40"/>
      <c r="E25" s="39"/>
      <c r="F25" s="39">
        <f t="shared" si="0"/>
        <v>22695</v>
      </c>
      <c r="G25" s="41"/>
    </row>
    <row r="26" spans="1:13" x14ac:dyDescent="0.2">
      <c r="A26" s="5" t="s">
        <v>39</v>
      </c>
      <c r="C26" s="40"/>
      <c r="D26" s="40"/>
      <c r="E26" s="39"/>
      <c r="F26" s="39">
        <f t="shared" si="0"/>
        <v>0</v>
      </c>
      <c r="G26" s="41"/>
    </row>
    <row r="27" spans="1:13" ht="12" thickBot="1" x14ac:dyDescent="0.25">
      <c r="A27" s="30" t="s">
        <v>40</v>
      </c>
      <c r="B27" s="29"/>
      <c r="C27" s="43"/>
      <c r="D27" s="43"/>
      <c r="E27" s="44"/>
      <c r="F27" s="44">
        <f t="shared" si="0"/>
        <v>0</v>
      </c>
      <c r="G27" s="45"/>
    </row>
    <row r="28" spans="1:13" ht="12" thickBot="1" x14ac:dyDescent="0.25">
      <c r="A28" s="5" t="s">
        <v>41</v>
      </c>
      <c r="C28" s="46">
        <f>SUM(C21:C27)</f>
        <v>-184790.58999999997</v>
      </c>
      <c r="D28" s="47">
        <f>SUM(D21:D27)</f>
        <v>1943.1920000000669</v>
      </c>
      <c r="E28" s="47">
        <f>SUM(E21:E27)</f>
        <v>1358228.94</v>
      </c>
      <c r="F28" s="47">
        <f>SUM(F21:F27)</f>
        <v>1175381.5420000001</v>
      </c>
      <c r="G28" s="46">
        <f>SUM(G21:G27)</f>
        <v>23858.54</v>
      </c>
    </row>
    <row r="29" spans="1:13" ht="12" thickTop="1" x14ac:dyDescent="0.2">
      <c r="C29" s="39"/>
      <c r="E29" s="39"/>
      <c r="F29" s="39"/>
    </row>
    <row r="30" spans="1:13" x14ac:dyDescent="0.2">
      <c r="A30" s="10" t="s">
        <v>42</v>
      </c>
      <c r="D30" s="39"/>
      <c r="F30" s="2"/>
    </row>
    <row r="31" spans="1:13" x14ac:dyDescent="0.2">
      <c r="A31" s="10"/>
      <c r="D31" s="39"/>
      <c r="F31" s="2"/>
      <c r="H31" s="15" t="s">
        <v>43</v>
      </c>
    </row>
    <row r="32" spans="1:13" x14ac:dyDescent="0.2">
      <c r="G32" s="15" t="s">
        <v>44</v>
      </c>
      <c r="H32" s="15" t="s">
        <v>45</v>
      </c>
      <c r="M32" s="39"/>
    </row>
    <row r="33" spans="1:12" x14ac:dyDescent="0.2">
      <c r="A33" s="15"/>
      <c r="C33" s="15" t="s">
        <v>46</v>
      </c>
      <c r="D33" s="15"/>
      <c r="E33" s="15"/>
      <c r="F33" s="15" t="s">
        <v>47</v>
      </c>
      <c r="G33" s="15" t="s">
        <v>48</v>
      </c>
      <c r="H33" s="15" t="s">
        <v>49</v>
      </c>
      <c r="K33" s="39"/>
    </row>
    <row r="34" spans="1:12" ht="12" thickBot="1" x14ac:dyDescent="0.25">
      <c r="A34" s="48" t="s">
        <v>50</v>
      </c>
      <c r="B34" s="27"/>
      <c r="C34" s="25" t="s">
        <v>51</v>
      </c>
      <c r="D34" s="25" t="s">
        <v>52</v>
      </c>
      <c r="E34" s="49" t="s">
        <v>53</v>
      </c>
      <c r="F34" s="25" t="s">
        <v>54</v>
      </c>
      <c r="G34" s="25" t="s">
        <v>55</v>
      </c>
      <c r="H34" s="25" t="s">
        <v>56</v>
      </c>
      <c r="K34" s="38"/>
      <c r="L34" s="39"/>
    </row>
    <row r="35" spans="1:12" x14ac:dyDescent="0.2">
      <c r="A35" s="5" t="s">
        <v>57</v>
      </c>
      <c r="C35" s="39">
        <v>1061478.74</v>
      </c>
      <c r="D35" s="39">
        <v>9683.59</v>
      </c>
      <c r="E35" s="38">
        <v>5096.09</v>
      </c>
      <c r="F35" s="39">
        <f>SUM(C35+D35-E35)</f>
        <v>1066066.24</v>
      </c>
      <c r="G35" s="39">
        <f>F35-C35</f>
        <v>4587.5</v>
      </c>
      <c r="H35" s="19">
        <f>-((F35-C35)/C35)</f>
        <v>-4.3218011130397201E-3</v>
      </c>
      <c r="K35" s="50"/>
      <c r="L35" s="39"/>
    </row>
    <row r="36" spans="1:12" ht="12" thickBot="1" x14ac:dyDescent="0.25">
      <c r="A36" s="5" t="s">
        <v>58</v>
      </c>
      <c r="C36" s="39">
        <v>106599.56000000001</v>
      </c>
      <c r="D36" s="39">
        <v>13011.41</v>
      </c>
      <c r="E36" s="38">
        <v>10295.67</v>
      </c>
      <c r="F36" s="39">
        <f>SUM(C36+D36-E36)</f>
        <v>109315.30000000002</v>
      </c>
      <c r="G36" s="39">
        <f>F36-C36</f>
        <v>2715.7400000000052</v>
      </c>
      <c r="H36" s="19">
        <f>-((F36-C36)/C36)</f>
        <v>-2.5476090145212654E-2</v>
      </c>
      <c r="K36" s="50"/>
      <c r="L36" s="39"/>
    </row>
    <row r="37" spans="1:12" ht="12" thickBot="1" x14ac:dyDescent="0.25">
      <c r="A37" s="5" t="s">
        <v>4</v>
      </c>
      <c r="C37" s="51">
        <f>SUM(C35:C36)</f>
        <v>1168078.3</v>
      </c>
      <c r="D37" s="51">
        <f>SUM(D35:D36)</f>
        <v>22695</v>
      </c>
      <c r="E37" s="51">
        <f>SUM(E35:E36)</f>
        <v>15391.76</v>
      </c>
      <c r="F37" s="51">
        <f>ROUND(SUM(F35:F36),2)</f>
        <v>1175381.54</v>
      </c>
      <c r="G37" s="51">
        <f>ROUND(SUM(G35:G36),2)</f>
        <v>7303.24</v>
      </c>
      <c r="H37" s="52">
        <f>-((F37-C37)/C37)</f>
        <v>-6.2523548292952539E-3</v>
      </c>
    </row>
    <row r="38" spans="1:12" ht="12" thickTop="1" x14ac:dyDescent="0.2">
      <c r="C38" s="38"/>
      <c r="D38" s="3" t="s">
        <v>4</v>
      </c>
      <c r="F38" s="38"/>
    </row>
    <row r="39" spans="1:12" ht="12" thickBot="1" x14ac:dyDescent="0.25">
      <c r="C39" s="38"/>
      <c r="D39" s="3" t="s">
        <v>59</v>
      </c>
      <c r="F39" s="47">
        <f>ROUND(F37+F38,2)</f>
        <v>1175381.54</v>
      </c>
    </row>
    <row r="40" spans="1:12" ht="12" thickTop="1" x14ac:dyDescent="0.2"/>
    <row r="41" spans="1:12" x14ac:dyDescent="0.2">
      <c r="A41" s="4" t="s">
        <v>60</v>
      </c>
    </row>
    <row r="42" spans="1:12" x14ac:dyDescent="0.2">
      <c r="A42" s="3" t="s">
        <v>61</v>
      </c>
    </row>
    <row r="44" spans="1:12" x14ac:dyDescent="0.2">
      <c r="A44" s="4" t="s">
        <v>62</v>
      </c>
    </row>
    <row r="45" spans="1:12" x14ac:dyDescent="0.2">
      <c r="A45" s="4" t="s">
        <v>63</v>
      </c>
      <c r="E45" s="53"/>
    </row>
    <row r="46" spans="1:12" x14ac:dyDescent="0.2">
      <c r="A46" s="4"/>
      <c r="E46" s="53"/>
    </row>
    <row r="47" spans="1:12" x14ac:dyDescent="0.2">
      <c r="A47" s="4" t="s">
        <v>64</v>
      </c>
      <c r="E47" s="53"/>
    </row>
    <row r="48" spans="1:12" x14ac:dyDescent="0.2">
      <c r="A48" s="5" t="s">
        <v>65</v>
      </c>
      <c r="E48" s="53"/>
    </row>
    <row r="49" spans="1:8" x14ac:dyDescent="0.2">
      <c r="A49" s="4"/>
      <c r="E49" s="53"/>
    </row>
    <row r="50" spans="1:8" x14ac:dyDescent="0.2">
      <c r="A50" s="4"/>
      <c r="B50" s="3" t="s">
        <v>66</v>
      </c>
      <c r="E50" s="54"/>
    </row>
    <row r="51" spans="1:8" x14ac:dyDescent="0.2">
      <c r="A51" s="4"/>
      <c r="B51" s="3" t="s">
        <v>67</v>
      </c>
      <c r="E51" s="54"/>
    </row>
    <row r="52" spans="1:8" x14ac:dyDescent="0.2">
      <c r="A52" s="4"/>
      <c r="D52" s="15"/>
    </row>
    <row r="53" spans="1:8" x14ac:dyDescent="0.2">
      <c r="A53" s="5"/>
      <c r="B53" s="5" t="s">
        <v>68</v>
      </c>
    </row>
    <row r="54" spans="1:8" x14ac:dyDescent="0.2">
      <c r="A54" s="5"/>
      <c r="B54" s="5" t="s">
        <v>69</v>
      </c>
    </row>
    <row r="55" spans="1:8" x14ac:dyDescent="0.2">
      <c r="A55" s="5"/>
      <c r="B55" s="5" t="s">
        <v>70</v>
      </c>
    </row>
    <row r="56" spans="1:8" x14ac:dyDescent="0.2">
      <c r="A56" s="5"/>
      <c r="B56" s="3" t="s">
        <v>71</v>
      </c>
    </row>
    <row r="57" spans="1:8" x14ac:dyDescent="0.2">
      <c r="A57" s="5"/>
    </row>
    <row r="58" spans="1:8" x14ac:dyDescent="0.2">
      <c r="A58" s="5"/>
      <c r="E58" s="3" t="s">
        <v>72</v>
      </c>
    </row>
    <row r="59" spans="1:8" x14ac:dyDescent="0.2">
      <c r="A59" s="5"/>
      <c r="C59" s="29"/>
      <c r="H59" s="29"/>
    </row>
    <row r="60" spans="1:8" x14ac:dyDescent="0.2">
      <c r="A60" s="5"/>
      <c r="C60" s="29"/>
      <c r="D60" s="29"/>
    </row>
    <row r="61" spans="1:8" ht="12" thickBot="1" x14ac:dyDescent="0.25">
      <c r="A61" s="5"/>
      <c r="C61" s="29"/>
      <c r="D61" s="29"/>
      <c r="F61" s="27"/>
      <c r="G61" s="27"/>
    </row>
    <row r="62" spans="1:8" x14ac:dyDescent="0.2">
      <c r="B62" s="29"/>
      <c r="C62" s="29"/>
      <c r="D62" s="29"/>
      <c r="E62" s="55" t="s">
        <v>73</v>
      </c>
      <c r="G62" s="3" t="s">
        <v>74</v>
      </c>
    </row>
  </sheetData>
  <mergeCells count="5">
    <mergeCell ref="A1:I1"/>
    <mergeCell ref="A3:I3"/>
    <mergeCell ref="A4:I4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2019-08-22T23:12:17Z</dcterms:created>
  <dcterms:modified xsi:type="dcterms:W3CDTF">2019-08-22T23:12:52Z</dcterms:modified>
</cp:coreProperties>
</file>