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Jul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F36" i="1"/>
  <c r="H36" i="1" s="1"/>
  <c r="H35" i="1"/>
  <c r="F35" i="1"/>
  <c r="F37" i="1" s="1"/>
  <c r="E28" i="1"/>
  <c r="G10" i="1" s="1"/>
  <c r="F10" i="1" s="1"/>
  <c r="D28" i="1"/>
  <c r="G12" i="1" s="1"/>
  <c r="F12" i="1" s="1"/>
  <c r="C28" i="1"/>
  <c r="G8" i="1" s="1"/>
  <c r="F27" i="1"/>
  <c r="F26" i="1"/>
  <c r="F25" i="1"/>
  <c r="C24" i="1"/>
  <c r="F24" i="1" s="1"/>
  <c r="G23" i="1"/>
  <c r="G28" i="1" s="1"/>
  <c r="F23" i="1"/>
  <c r="F22" i="1"/>
  <c r="F21" i="1"/>
  <c r="F28" i="1" s="1"/>
  <c r="H17" i="1"/>
  <c r="G15" i="1" l="1"/>
  <c r="K12" i="1" s="1"/>
  <c r="L12" i="1" s="1"/>
  <c r="F8" i="1"/>
  <c r="F39" i="1"/>
  <c r="H37" i="1"/>
  <c r="G36" i="1"/>
  <c r="G35" i="1"/>
  <c r="G37" i="1" s="1"/>
  <c r="K10" i="1" l="1"/>
  <c r="L10" i="1" s="1"/>
  <c r="K8" i="1"/>
  <c r="L8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<sst xmlns="http://schemas.openxmlformats.org/spreadsheetml/2006/main" count="86" uniqueCount="75">
  <si>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</si>
  <si>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</si>
  <si>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</si>
  <si>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JULY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</si>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</sst>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sqref="A1:XFD1048576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-197476.27999999997</v>
      </c>
      <c r="G8" s="17">
        <f>C28</f>
        <v>-197476.27999999997</v>
      </c>
      <c r="H8" s="18">
        <v>0</v>
      </c>
      <c r="K8" s="19">
        <f>F8/G15</f>
        <v>-0.16858322691707942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1366908.14</v>
      </c>
      <c r="G10" s="17">
        <f>E28</f>
        <v>1366908.14</v>
      </c>
      <c r="H10" s="18">
        <v>2.3789999999999999E-2</v>
      </c>
      <c r="K10" s="19">
        <f>F10/G15</f>
        <v>1.1669137434654073</v>
      </c>
      <c r="L10" s="22">
        <f>K10*H10</f>
        <v>2.7760877957042039E-2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1955.6120000000669</v>
      </c>
      <c r="G12" s="17">
        <f>+D28</f>
        <v>1955.6120000000669</v>
      </c>
      <c r="H12" s="18">
        <v>2.3789999999999999E-2</v>
      </c>
      <c r="K12" s="23">
        <f>F12/G15</f>
        <v>1.6694834516721442E-3</v>
      </c>
      <c r="L12" s="24">
        <f>K12*H12</f>
        <v>3.9717011315280309E-5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1171387.4719999998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2.3789999999999999E-2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-184790.58999999997</v>
      </c>
      <c r="D21" s="38">
        <v>1943.1920000000669</v>
      </c>
      <c r="E21" s="39">
        <v>1358228.94</v>
      </c>
      <c r="F21" s="39">
        <f>SUM(C21:E21)</f>
        <v>1175381.5420000001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>
        <v>12.42</v>
      </c>
      <c r="E23" s="39">
        <v>8679.2000000000007</v>
      </c>
      <c r="F23" s="39">
        <f t="shared" si="0"/>
        <v>8691.6200000000008</v>
      </c>
      <c r="G23" s="39">
        <f>7260.66+11.6+8107.35+12.11+8466.82</f>
        <v>23858.54</v>
      </c>
      <c r="I23" s="39"/>
    </row>
    <row r="24" spans="1:13" x14ac:dyDescent="0.2">
      <c r="A24" s="5" t="s">
        <v>37</v>
      </c>
      <c r="C24" s="38">
        <f>-E37</f>
        <v>-12685.689999999999</v>
      </c>
      <c r="D24" s="40"/>
      <c r="E24" s="39"/>
      <c r="F24" s="39">
        <f t="shared" si="0"/>
        <v>-12685.689999999999</v>
      </c>
      <c r="G24" s="41"/>
      <c r="I24" s="39"/>
    </row>
    <row r="25" spans="1:13" x14ac:dyDescent="0.2">
      <c r="A25" s="5" t="s">
        <v>38</v>
      </c>
      <c r="C25" s="40"/>
      <c r="D25" s="40"/>
      <c r="E25" s="39"/>
      <c r="F25" s="39">
        <f t="shared" si="0"/>
        <v>0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-197476.27999999997</v>
      </c>
      <c r="D28" s="47">
        <f>SUM(D21:D27)</f>
        <v>1955.6120000000669</v>
      </c>
      <c r="E28" s="47">
        <f>SUM(E21:E27)</f>
        <v>1366908.14</v>
      </c>
      <c r="F28" s="47">
        <f>SUM(F21:F27)</f>
        <v>1171387.4720000003</v>
      </c>
      <c r="G28" s="46">
        <f>SUM(G21:G27)</f>
        <v>23858.54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1066066.24</v>
      </c>
      <c r="D35" s="39">
        <v>7883.26</v>
      </c>
      <c r="E35" s="38">
        <v>1337.8</v>
      </c>
      <c r="F35" s="39">
        <f>SUM(C35+D35-E35)</f>
        <v>1072611.7</v>
      </c>
      <c r="G35" s="39">
        <f>F35-C35</f>
        <v>6545.4599999999627</v>
      </c>
      <c r="H35" s="19">
        <f>((F35-C35)/C35)</f>
        <v>6.1398248574122023E-3</v>
      </c>
      <c r="K35" s="50"/>
      <c r="L35" s="39"/>
    </row>
    <row r="36" spans="1:12" ht="12" thickBot="1" x14ac:dyDescent="0.25">
      <c r="A36" s="5" t="s">
        <v>58</v>
      </c>
      <c r="C36" s="39">
        <v>109315.30000000002</v>
      </c>
      <c r="D36" s="39">
        <v>808.36</v>
      </c>
      <c r="E36" s="38">
        <v>11347.89</v>
      </c>
      <c r="F36" s="39">
        <f>SUM(C36+D36-E36)</f>
        <v>98775.770000000019</v>
      </c>
      <c r="G36" s="39">
        <f>F36-C36</f>
        <v>-10539.529999999999</v>
      </c>
      <c r="H36" s="19">
        <f>((F36-C36)/C36)</f>
        <v>-9.6414042682039902E-2</v>
      </c>
      <c r="K36" s="50"/>
      <c r="L36" s="39"/>
    </row>
    <row r="37" spans="1:12" ht="12" thickBot="1" x14ac:dyDescent="0.25">
      <c r="A37" s="5" t="s">
        <v>4</v>
      </c>
      <c r="C37" s="51">
        <f>SUM(C35:C36)</f>
        <v>1175381.54</v>
      </c>
      <c r="D37" s="51">
        <f>SUM(D35:D36)</f>
        <v>8691.6200000000008</v>
      </c>
      <c r="E37" s="51">
        <f>SUM(E35:E36)</f>
        <v>12685.689999999999</v>
      </c>
      <c r="F37" s="51">
        <f>ROUND(SUM(F35:F36),2)</f>
        <v>1171387.47</v>
      </c>
      <c r="G37" s="51">
        <f>ROUND(SUM(G35:G36),2)</f>
        <v>-3994.07</v>
      </c>
      <c r="H37" s="52">
        <f>((F37-C37)/C37)</f>
        <v>-3.3981050953038323E-3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1171387.47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2019-11-20T17:04:14Z</dcterms:created>
  <dcterms:modified xsi:type="dcterms:W3CDTF">2019-11-20T17:14:29Z</dcterms:modified>
</cp:coreProperties>
</file>